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1\Desktop\półrocze\"/>
    </mc:Choice>
  </mc:AlternateContent>
  <bookViews>
    <workbookView xWindow="0" yWindow="0" windowWidth="20490" windowHeight="7050" activeTab="1"/>
  </bookViews>
  <sheets>
    <sheet name="instrukcja" sheetId="7" r:id="rId1"/>
    <sheet name="klasyfikacja roczna" sheetId="6" r:id="rId2"/>
  </sheets>
  <calcPr calcId="162913"/>
</workbook>
</file>

<file path=xl/calcChain.xml><?xml version="1.0" encoding="utf-8"?>
<calcChain xmlns="http://schemas.openxmlformats.org/spreadsheetml/2006/main">
  <c r="B6" i="6" l="1"/>
  <c r="B7" i="6"/>
  <c r="AC6" i="6"/>
  <c r="Z6" i="6" s="1"/>
  <c r="AC7" i="6"/>
  <c r="Z7" i="6" s="1"/>
  <c r="AC8" i="6"/>
  <c r="Z8" i="6" s="1"/>
  <c r="AC9" i="6"/>
  <c r="Z9" i="6" s="1"/>
  <c r="AC10" i="6"/>
  <c r="Z10" i="6" s="1"/>
  <c r="AC11" i="6"/>
  <c r="Z11" i="6" s="1"/>
  <c r="AC12" i="6"/>
  <c r="Z12" i="6" s="1"/>
  <c r="AC13" i="6"/>
  <c r="Z13" i="6" s="1"/>
  <c r="AC14" i="6"/>
  <c r="Z14" i="6" s="1"/>
  <c r="AC15" i="6"/>
  <c r="Z15" i="6" s="1"/>
  <c r="AC16" i="6"/>
  <c r="Z16" i="6" s="1"/>
  <c r="AC17" i="6"/>
  <c r="Z17" i="6" s="1"/>
  <c r="AC18" i="6"/>
  <c r="Z18" i="6" s="1"/>
  <c r="AC19" i="6"/>
  <c r="Z19" i="6" s="1"/>
  <c r="AC20" i="6"/>
  <c r="Z20" i="6" s="1"/>
  <c r="AC21" i="6"/>
  <c r="Z21" i="6" s="1"/>
  <c r="AC22" i="6"/>
  <c r="Z22" i="6" s="1"/>
  <c r="AC23" i="6"/>
  <c r="Z23" i="6" s="1"/>
  <c r="AC24" i="6"/>
  <c r="Z24" i="6" s="1"/>
  <c r="AC25" i="6"/>
  <c r="Z25" i="6" s="1"/>
  <c r="AC26" i="6"/>
  <c r="Z26" i="6" s="1"/>
  <c r="AC27" i="6"/>
  <c r="Z27" i="6" s="1"/>
  <c r="AC28" i="6"/>
  <c r="Z28" i="6" s="1"/>
  <c r="AC29" i="6"/>
  <c r="Z29" i="6" s="1"/>
  <c r="AC30" i="6"/>
  <c r="Z30" i="6" s="1"/>
  <c r="AC31" i="6"/>
  <c r="Z31" i="6" s="1"/>
  <c r="AC32" i="6"/>
  <c r="Z32" i="6" s="1"/>
  <c r="AC33" i="6"/>
  <c r="Z33" i="6" s="1"/>
  <c r="AC5" i="6"/>
  <c r="Z5" i="6" s="1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5" i="6"/>
  <c r="V3" i="6" l="1"/>
  <c r="B14" i="6"/>
  <c r="B15" i="6"/>
  <c r="B16" i="6"/>
  <c r="B18" i="6"/>
  <c r="B20" i="6"/>
  <c r="B23" i="6"/>
  <c r="B24" i="6"/>
  <c r="B25" i="6"/>
  <c r="B28" i="6"/>
  <c r="B30" i="6"/>
  <c r="B32" i="6"/>
  <c r="B33" i="6"/>
  <c r="AA34" i="6"/>
  <c r="D43" i="6"/>
  <c r="F34" i="6"/>
  <c r="G34" i="6"/>
  <c r="D40" i="6"/>
  <c r="D42" i="6"/>
  <c r="D41" i="6"/>
  <c r="D39" i="6"/>
  <c r="D38" i="6"/>
  <c r="D37" i="6"/>
  <c r="D36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E34" i="6"/>
  <c r="D34" i="6"/>
  <c r="AD33" i="6"/>
  <c r="AB33" i="6"/>
  <c r="X33" i="6" s="1"/>
  <c r="AD32" i="6"/>
  <c r="AB32" i="6"/>
  <c r="AD31" i="6"/>
  <c r="AB31" i="6"/>
  <c r="AD30" i="6"/>
  <c r="AB30" i="6"/>
  <c r="AD29" i="6"/>
  <c r="AB29" i="6"/>
  <c r="AD28" i="6"/>
  <c r="AB28" i="6"/>
  <c r="X28" i="6" s="1"/>
  <c r="AD27" i="6"/>
  <c r="AB27" i="6"/>
  <c r="AD26" i="6"/>
  <c r="AB26" i="6"/>
  <c r="X26" i="6" s="1"/>
  <c r="B26" i="6" s="1"/>
  <c r="AD25" i="6"/>
  <c r="AB25" i="6"/>
  <c r="AD24" i="6"/>
  <c r="AB24" i="6"/>
  <c r="AD23" i="6"/>
  <c r="AB23" i="6"/>
  <c r="AD22" i="6"/>
  <c r="AB22" i="6"/>
  <c r="X22" i="6" s="1"/>
  <c r="B22" i="6" s="1"/>
  <c r="AD21" i="6"/>
  <c r="AB21" i="6"/>
  <c r="X21" i="6" s="1"/>
  <c r="B21" i="6" s="1"/>
  <c r="AD20" i="6"/>
  <c r="AB20" i="6"/>
  <c r="AD19" i="6"/>
  <c r="AB19" i="6"/>
  <c r="X19" i="6" s="1"/>
  <c r="B19" i="6" s="1"/>
  <c r="AD18" i="6"/>
  <c r="AB18" i="6"/>
  <c r="AD17" i="6"/>
  <c r="AB17" i="6"/>
  <c r="X17" i="6" s="1"/>
  <c r="B17" i="6" s="1"/>
  <c r="AD16" i="6"/>
  <c r="AB16" i="6"/>
  <c r="AD15" i="6"/>
  <c r="AB15" i="6"/>
  <c r="X15" i="6" s="1"/>
  <c r="AD14" i="6"/>
  <c r="AB14" i="6"/>
  <c r="AD13" i="6"/>
  <c r="AB13" i="6"/>
  <c r="AD12" i="6"/>
  <c r="AB12" i="6"/>
  <c r="AD11" i="6"/>
  <c r="AB11" i="6"/>
  <c r="X11" i="6" s="1"/>
  <c r="AD10" i="6"/>
  <c r="AB10" i="6"/>
  <c r="AD9" i="6"/>
  <c r="AB9" i="6"/>
  <c r="AD8" i="6"/>
  <c r="AB8" i="6"/>
  <c r="AD7" i="6"/>
  <c r="AB7" i="6"/>
  <c r="AD6" i="6"/>
  <c r="AB6" i="6"/>
  <c r="AD5" i="6"/>
  <c r="AB5" i="6"/>
  <c r="X23" i="6" l="1"/>
  <c r="AF23" i="6" s="1"/>
  <c r="X25" i="6"/>
  <c r="AF25" i="6" s="1"/>
  <c r="AF26" i="6"/>
  <c r="X24" i="6"/>
  <c r="AF24" i="6" s="1"/>
  <c r="AF28" i="6"/>
  <c r="X31" i="6"/>
  <c r="X29" i="6"/>
  <c r="X30" i="6"/>
  <c r="AF30" i="6" s="1"/>
  <c r="X27" i="6"/>
  <c r="X5" i="6"/>
  <c r="B5" i="6" s="1"/>
  <c r="X14" i="6"/>
  <c r="AF14" i="6" s="1"/>
  <c r="AF22" i="6"/>
  <c r="X13" i="6"/>
  <c r="B13" i="6" s="1"/>
  <c r="X9" i="6"/>
  <c r="B9" i="6" s="1"/>
  <c r="X7" i="6"/>
  <c r="AF15" i="6"/>
  <c r="AF17" i="6"/>
  <c r="AF19" i="6"/>
  <c r="AF21" i="6"/>
  <c r="X20" i="6"/>
  <c r="AF20" i="6" s="1"/>
  <c r="X18" i="6"/>
  <c r="AF18" i="6" s="1"/>
  <c r="X16" i="6"/>
  <c r="AF16" i="6" s="1"/>
  <c r="X12" i="6"/>
  <c r="X10" i="6"/>
  <c r="X8" i="6"/>
  <c r="B8" i="6" s="1"/>
  <c r="X6" i="6"/>
  <c r="X32" i="6"/>
  <c r="AF32" i="6" s="1"/>
  <c r="AF33" i="6"/>
  <c r="U41" i="6"/>
  <c r="AF29" i="6" l="1"/>
  <c r="B29" i="6"/>
  <c r="AF27" i="6"/>
  <c r="B27" i="6"/>
  <c r="AF31" i="6"/>
  <c r="B31" i="6"/>
  <c r="AF5" i="6"/>
  <c r="AF12" i="6"/>
  <c r="B12" i="6"/>
  <c r="AF13" i="6"/>
  <c r="AF6" i="6"/>
  <c r="AF10" i="6"/>
  <c r="B10" i="6"/>
  <c r="AF9" i="6"/>
  <c r="AF8" i="6"/>
  <c r="AF11" i="6"/>
  <c r="B11" i="6"/>
  <c r="AF7" i="6"/>
  <c r="U42" i="6" l="1"/>
  <c r="B34" i="6"/>
</calcChain>
</file>

<file path=xl/sharedStrings.xml><?xml version="1.0" encoding="utf-8"?>
<sst xmlns="http://schemas.openxmlformats.org/spreadsheetml/2006/main" count="101" uniqueCount="95">
  <si>
    <t>LP</t>
  </si>
  <si>
    <t>NAZWISKO I IMIĘ</t>
  </si>
  <si>
    <t>JĘZYK POLSKI</t>
  </si>
  <si>
    <t>MUZYKA</t>
  </si>
  <si>
    <t>PLASTYKA</t>
  </si>
  <si>
    <t>HISTORIA</t>
  </si>
  <si>
    <t>WIEDZA O SPOŁECZEŃSTWIE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</si>
  <si>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</si>
  <si>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</si>
  <si>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</si>
  <si>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</si>
  <si>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</si>
  <si>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</si>
  <si>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</si>
  <si>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</si>
  <si>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TECHNICZNE</t>
  </si>
  <si>
    <t>RELIGIA/ETYKA</t>
  </si>
  <si>
    <t>ŚREDNIE UCZNIÓW</t>
  </si>
  <si>
    <t>-</t>
  </si>
  <si>
    <t>zw</t>
  </si>
  <si>
    <t>średnia ocen klasy:</t>
  </si>
  <si>
    <t>zwolniony/zwolniona</t>
  </si>
  <si>
    <t>nk</t>
  </si>
  <si>
    <t>x</t>
  </si>
  <si>
    <t>frekwencja klasy:</t>
  </si>
  <si>
    <t>klasa:</t>
  </si>
  <si>
    <t>wychowawca:</t>
  </si>
  <si>
    <t xml:space="preserve">stan klasy: </t>
  </si>
  <si>
    <t>klasyfikowanych:</t>
  </si>
  <si>
    <t>nieklasyfikowanych:</t>
  </si>
  <si>
    <t xml:space="preserve">załącznik nr: </t>
  </si>
  <si>
    <t>wzorowe</t>
  </si>
  <si>
    <t>zachowanie</t>
  </si>
  <si>
    <t>nieklasyfikowany/nieklasyfikowana</t>
  </si>
  <si>
    <t>liczba uczniów z ocenami niedostatecznymi:</t>
  </si>
  <si>
    <t>zliczanie nieklasyfikowanych przedmiotów</t>
  </si>
  <si>
    <t>zliczanie ocen niedostatecznych</t>
  </si>
  <si>
    <t>JĘZYK ANGIELSKI III.0</t>
  </si>
  <si>
    <t>JĘZYK NIEMIECKI III.1</t>
  </si>
  <si>
    <t>JĘZYK ANGIELSKI III.1</t>
  </si>
  <si>
    <t>JĘZYK NIEMIECKI III.0</t>
  </si>
  <si>
    <r>
      <t>zachowanie</t>
    </r>
    <r>
      <rPr>
        <b/>
        <sz val="9"/>
        <color theme="1"/>
        <rFont val="Czcionka tekstu podstawowego"/>
        <charset val="238"/>
      </rPr>
      <t xml:space="preserve"> wzorowe</t>
    </r>
  </si>
  <si>
    <r>
      <t>zachowanie</t>
    </r>
    <r>
      <rPr>
        <b/>
        <sz val="9"/>
        <color theme="1"/>
        <rFont val="Czcionka tekstu podstawowego"/>
        <charset val="238"/>
      </rPr>
      <t xml:space="preserve"> bardzo dobre</t>
    </r>
  </si>
  <si>
    <r>
      <t xml:space="preserve">zachowanie </t>
    </r>
    <r>
      <rPr>
        <b/>
        <sz val="9"/>
        <color theme="1"/>
        <rFont val="Czcionka tekstu podstawowego"/>
        <charset val="238"/>
      </rPr>
      <t>dobre</t>
    </r>
  </si>
  <si>
    <r>
      <t>zachowanie</t>
    </r>
    <r>
      <rPr>
        <b/>
        <sz val="9"/>
        <color theme="1"/>
        <rFont val="Czcionka tekstu podstawowego"/>
        <charset val="238"/>
      </rPr>
      <t xml:space="preserve"> poprawne</t>
    </r>
  </si>
  <si>
    <r>
      <t xml:space="preserve">zachowanie </t>
    </r>
    <r>
      <rPr>
        <b/>
        <sz val="9"/>
        <color theme="1"/>
        <rFont val="Czcionka tekstu podstawowego"/>
        <charset val="238"/>
      </rPr>
      <t>nieodpowiednie</t>
    </r>
  </si>
  <si>
    <r>
      <t xml:space="preserve">zachowanie </t>
    </r>
    <r>
      <rPr>
        <b/>
        <sz val="9"/>
        <color theme="1"/>
        <rFont val="Czcionka tekstu podstawowego"/>
        <charset val="238"/>
      </rPr>
      <t>naganne</t>
    </r>
  </si>
  <si>
    <t>legenda</t>
  </si>
  <si>
    <t>uczeń nie uczestniczył w nieobowiązkowych zajęciach edukacyjnych</t>
  </si>
  <si>
    <r>
      <t xml:space="preserve">zachowanie </t>
    </r>
    <r>
      <rPr>
        <b/>
        <sz val="9"/>
        <color theme="1"/>
        <rFont val="Czcionka tekstu podstawowego"/>
        <charset val="238"/>
      </rPr>
      <t>nieklasyfikowane</t>
    </r>
  </si>
  <si>
    <t>nieklasyfikowane</t>
  </si>
  <si>
    <t>bardzo dobre</t>
  </si>
  <si>
    <t>dobre</t>
  </si>
  <si>
    <t>poprawne</t>
  </si>
  <si>
    <t>nieodpowiednie</t>
  </si>
  <si>
    <t>naganne</t>
  </si>
  <si>
    <t>zachowanie:</t>
  </si>
  <si>
    <t>klasa</t>
  </si>
  <si>
    <t>stan klasy</t>
  </si>
  <si>
    <t>wychowawca klasy</t>
  </si>
  <si>
    <t>frekwencja</t>
  </si>
  <si>
    <t>nazwiska i imiona uczniów</t>
  </si>
  <si>
    <t>oceny uczniów z poszczególnych przedmiotów (cyfrowo), pozostałe wpisy  - spójrz legenda</t>
  </si>
  <si>
    <t>zachowanie - spójrz legenda</t>
  </si>
  <si>
    <t>POZOSTAŁE KOMÓRKI MASZ ZABLOKOWANE DO EDYCJI!</t>
  </si>
  <si>
    <t xml:space="preserve">Arkusz oblicza automatycznie: </t>
  </si>
  <si>
    <t>średnią ucznia, a jeśli ma chociaż jedno niieklasyfikowanie, to pojawia się tekst "nieklasyfikowany"</t>
  </si>
  <si>
    <t>średnią z przedmiotu</t>
  </si>
  <si>
    <t>ilość uczniów nieklasyfikowanych</t>
  </si>
  <si>
    <t>ilość uczniów klasyfikowanych</t>
  </si>
  <si>
    <t>średnią ocen klasy</t>
  </si>
  <si>
    <t>średnie są obliczane do dwóch miejsc po przecinku z zaokrągleniem w dół</t>
  </si>
  <si>
    <t>WSZELKIE BŁĘDY LITEROWE POWODUJĄ BŁĘDNE DZIAŁANIE ARKUSZA!</t>
  </si>
  <si>
    <t xml:space="preserve">Wypełniasz: </t>
  </si>
  <si>
    <t>ilość uczniów z ocenami niedostatecznymi (NAWET JEŚLI JEST NIEKLASYFIKOWANY Z INNEGO PRZEDMIOTU)</t>
  </si>
  <si>
    <t>ZAJĘCIA ARTYSTYCZNE</t>
  </si>
  <si>
    <t>ilość uczniów zwolnionych z obowiązkowych zajęć edukacyjnych</t>
  </si>
  <si>
    <t>ilość świadectw z wyróznieniem</t>
  </si>
  <si>
    <t>liczba uczniów zwolnionych z obowiązkowych zajęć edukacyjnych</t>
  </si>
  <si>
    <t xml:space="preserve">ilość uczniów, którzy zrealizowali projekt edukacyjny </t>
  </si>
  <si>
    <t>zliczanie zwolnień z zajęć edukacyjnych</t>
  </si>
  <si>
    <t>liczba uczniów, którzy wzięli udział w realizacji projektu edukacyjnego</t>
  </si>
  <si>
    <t xml:space="preserve">świadectw z wyróznieniem </t>
  </si>
  <si>
    <t>średnie z przedmiotów</t>
  </si>
  <si>
    <t>ilość ocen zachowania według skali ocen</t>
  </si>
  <si>
    <t>nie ma takich zajęć edukacyjnych</t>
  </si>
  <si>
    <r>
      <t xml:space="preserve">udział ucznia w realizacji projektu edukacyjnego - wpisujemy </t>
    </r>
    <r>
      <rPr>
        <sz val="11"/>
        <color rgb="FFFF0000"/>
        <rFont val="Czcionka tekstu podstawowego"/>
        <charset val="238"/>
      </rPr>
      <t>tak</t>
    </r>
  </si>
  <si>
    <t>informację czy uczeń jest promowany czy niepromowany</t>
  </si>
  <si>
    <t>zliczanie ocen niedostatecznych bez religii/etyki</t>
  </si>
  <si>
    <t>zliczanie nieklasyfikowanych przedmiotów bez religii/etyki</t>
  </si>
  <si>
    <t>klasyfikowany/nieklasyfikowany</t>
  </si>
  <si>
    <t>informację czy uczeń jest klasyfikowany czy nieklasyfikowany</t>
  </si>
  <si>
    <t>Wydruk klasyfikacji rocznej proszę złożyć w sekretariacie szkoły do 9 czerwca 2017 r. do godz. 14.00</t>
  </si>
  <si>
    <t>wziął udział w realizacji projektu edukacyjnego - tak</t>
  </si>
  <si>
    <t>KLASYFIKACJA ŚRÓDROCZNA 2018/2019 z dnia 7 stycznia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</si>
</sst>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6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B050"/>
      <name val="Czcionka tekstu podstawowego"/>
      <charset val="238"/>
    </font>
    <font>
      <sz val="11"/>
      <color rgb="FF7030A0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b/>
      <sz val="6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9" fillId="5" borderId="5" applyNumberFormat="0" applyAlignment="0" applyProtection="0"/>
  </cellStyleXfs>
  <cellXfs count="6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0" fillId="0" borderId="0" xfId="0" applyProtection="1"/>
    <xf numFmtId="0" fontId="0" fillId="0" borderId="2" xfId="0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3" xfId="0" applyFont="1" applyBorder="1" applyProtection="1"/>
    <xf numFmtId="0" fontId="0" fillId="0" borderId="3" xfId="0" applyBorder="1" applyProtection="1"/>
    <xf numFmtId="0" fontId="3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0" fillId="0" borderId="0" xfId="0" applyFont="1"/>
    <xf numFmtId="0" fontId="2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/>
    <xf numFmtId="2" fontId="6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2" fontId="16" fillId="0" borderId="1" xfId="0" applyNumberFormat="1" applyFont="1" applyBorder="1" applyAlignment="1" applyProtection="1">
      <alignment horizontal="center" vertical="center"/>
    </xf>
    <xf numFmtId="0" fontId="17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8" fillId="0" borderId="0" xfId="0" applyFont="1" applyProtection="1"/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center" vertical="center" wrapText="1"/>
    </xf>
    <xf numFmtId="0" fontId="19" fillId="5" borderId="5" xfId="1"/>
    <xf numFmtId="0" fontId="11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O8" sqref="O8"/>
    </sheetView>
  </sheetViews>
  <sheetFormatPr defaultRowHeight="14.25"/>
  <sheetData>
    <row r="1" spans="1:13" ht="13.9" customHeight="1">
      <c r="A1" s="48" t="s">
        <v>92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5">
      <c r="A3" s="47" t="s">
        <v>73</v>
      </c>
      <c r="B3" s="47"/>
    </row>
    <row r="4" spans="1:13">
      <c r="C4" t="s">
        <v>57</v>
      </c>
    </row>
    <row r="5" spans="1:13">
      <c r="C5" t="s">
        <v>58</v>
      </c>
    </row>
    <row r="6" spans="1:13">
      <c r="C6" t="s">
        <v>59</v>
      </c>
    </row>
    <row r="7" spans="1:13">
      <c r="C7" t="s">
        <v>60</v>
      </c>
    </row>
    <row r="8" spans="1:13">
      <c r="C8" t="s">
        <v>61</v>
      </c>
    </row>
    <row r="9" spans="1:13">
      <c r="C9" t="s">
        <v>62</v>
      </c>
    </row>
    <row r="10" spans="1:13">
      <c r="C10" t="s">
        <v>63</v>
      </c>
    </row>
    <row r="11" spans="1:13">
      <c r="C11" t="s">
        <v>86</v>
      </c>
    </row>
    <row r="13" spans="1:13" ht="15">
      <c r="A13" s="21" t="s">
        <v>64</v>
      </c>
    </row>
    <row r="15" spans="1:13" ht="15">
      <c r="A15" s="21" t="s">
        <v>65</v>
      </c>
    </row>
    <row r="17" spans="1:9">
      <c r="A17" s="45" t="s">
        <v>71</v>
      </c>
      <c r="B17" s="45"/>
      <c r="C17" s="45"/>
      <c r="D17" t="s">
        <v>66</v>
      </c>
    </row>
    <row r="18" spans="1:9">
      <c r="A18" s="45"/>
      <c r="B18" s="45"/>
      <c r="C18" s="45"/>
      <c r="D18" t="s">
        <v>67</v>
      </c>
    </row>
    <row r="19" spans="1:9">
      <c r="A19" s="45"/>
      <c r="B19" s="45"/>
      <c r="C19" s="45"/>
      <c r="D19" t="s">
        <v>70</v>
      </c>
    </row>
    <row r="20" spans="1:9">
      <c r="D20" t="s">
        <v>68</v>
      </c>
    </row>
    <row r="21" spans="1:9">
      <c r="D21" t="s">
        <v>69</v>
      </c>
    </row>
    <row r="22" spans="1:9">
      <c r="D22" t="s">
        <v>74</v>
      </c>
    </row>
    <row r="23" spans="1:9">
      <c r="D23" t="s">
        <v>84</v>
      </c>
    </row>
    <row r="24" spans="1:9">
      <c r="D24" t="s">
        <v>76</v>
      </c>
    </row>
    <row r="25" spans="1:9">
      <c r="D25" t="s">
        <v>79</v>
      </c>
    </row>
    <row r="26" spans="1:9">
      <c r="D26" t="s">
        <v>77</v>
      </c>
    </row>
    <row r="27" spans="1:9">
      <c r="D27" t="s">
        <v>87</v>
      </c>
    </row>
    <row r="28" spans="1:9">
      <c r="D28" t="s">
        <v>91</v>
      </c>
    </row>
    <row r="29" spans="1:9" ht="15">
      <c r="A29" s="46" t="s">
        <v>72</v>
      </c>
      <c r="B29" s="46"/>
      <c r="C29" s="46"/>
      <c r="D29" s="46"/>
      <c r="E29" s="46"/>
      <c r="F29" s="46"/>
      <c r="G29" s="46"/>
      <c r="H29" s="46"/>
      <c r="I29" s="46"/>
    </row>
  </sheetData>
  <mergeCells count="4">
    <mergeCell ref="A17:C19"/>
    <mergeCell ref="A29:I29"/>
    <mergeCell ref="A3:B3"/>
    <mergeCell ref="A1:M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topLeftCell="A6" zoomScale="85" zoomScaleNormal="85" workbookViewId="0">
      <selection activeCell="Y12" sqref="Y12"/>
    </sheetView>
  </sheetViews>
  <sheetFormatPr defaultColWidth="8.75" defaultRowHeight="14.25"/>
  <cols>
    <col min="1" max="1" width="4" style="3" customWidth="1"/>
    <col min="2" max="2" width="7.125" style="3" customWidth="1"/>
    <col min="3" max="3" width="23.5" style="3" customWidth="1"/>
    <col min="4" max="23" width="2.75" style="3" customWidth="1"/>
    <col min="24" max="24" width="8.25" style="3" customWidth="1"/>
    <col min="25" max="25" width="10.25" style="37" customWidth="1"/>
    <col min="26" max="26" width="11.625" style="37" customWidth="1"/>
    <col min="27" max="27" width="7" style="3" customWidth="1"/>
    <col min="28" max="29" width="13.125" style="37" customWidth="1"/>
    <col min="30" max="31" width="13.625" style="37" customWidth="1"/>
    <col min="32" max="32" width="9.75" style="3" customWidth="1"/>
    <col min="33" max="16384" width="8.75" style="3"/>
  </cols>
  <sheetData>
    <row r="1" spans="1:32" ht="15">
      <c r="A1" s="2" t="s">
        <v>94</v>
      </c>
      <c r="B1" s="2"/>
      <c r="C1" s="23"/>
      <c r="D1" s="2"/>
      <c r="E1" s="2"/>
      <c r="F1" s="2"/>
      <c r="G1" s="2"/>
      <c r="H1" s="2"/>
      <c r="I1" s="2"/>
      <c r="J1" s="2"/>
      <c r="V1" s="52" t="s">
        <v>30</v>
      </c>
      <c r="W1" s="52"/>
      <c r="X1" s="52"/>
      <c r="Y1" s="41"/>
    </row>
    <row r="2" spans="1:32" ht="16.149999999999999" customHeight="1">
      <c r="A2" s="3" t="s">
        <v>25</v>
      </c>
      <c r="C2" s="40"/>
      <c r="D2" s="53" t="s">
        <v>26</v>
      </c>
      <c r="E2" s="53"/>
      <c r="F2" s="53"/>
      <c r="G2" s="53"/>
      <c r="H2" s="53"/>
      <c r="I2" s="54"/>
      <c r="J2" s="54"/>
      <c r="K2" s="54"/>
      <c r="L2" s="54"/>
      <c r="M2" s="54"/>
      <c r="N2" s="54"/>
      <c r="O2" s="54"/>
      <c r="P2" s="59" t="s">
        <v>24</v>
      </c>
      <c r="Q2" s="59"/>
      <c r="R2" s="59"/>
      <c r="S2" s="59"/>
      <c r="T2" s="59"/>
      <c r="U2" s="54"/>
      <c r="V2" s="54"/>
      <c r="W2" s="54"/>
    </row>
    <row r="3" spans="1:32">
      <c r="A3" s="39" t="s">
        <v>27</v>
      </c>
      <c r="C3" s="41"/>
      <c r="D3" s="55" t="s">
        <v>28</v>
      </c>
      <c r="E3" s="55"/>
      <c r="F3" s="55"/>
      <c r="G3" s="55"/>
      <c r="H3" s="55"/>
      <c r="I3" s="55"/>
      <c r="J3" s="56"/>
      <c r="K3" s="56"/>
      <c r="L3" s="56"/>
      <c r="M3" s="56"/>
      <c r="O3" s="38"/>
      <c r="P3" s="38"/>
      <c r="Q3" s="42" t="s">
        <v>29</v>
      </c>
      <c r="R3" s="38"/>
      <c r="S3" s="4"/>
      <c r="T3" s="4"/>
      <c r="U3" s="4"/>
      <c r="V3" s="56">
        <f>COUNTIF(AC5:AC33,"&lt;&gt;0")</f>
        <v>0</v>
      </c>
      <c r="W3" s="56"/>
    </row>
    <row r="4" spans="1:32" s="8" customFormat="1" ht="60.6" customHeight="1">
      <c r="A4" s="5" t="s">
        <v>0</v>
      </c>
      <c r="B4" s="27" t="s">
        <v>82</v>
      </c>
      <c r="C4" s="5" t="s">
        <v>1</v>
      </c>
      <c r="D4" s="6" t="s">
        <v>16</v>
      </c>
      <c r="E4" s="6" t="s">
        <v>2</v>
      </c>
      <c r="F4" s="6" t="s">
        <v>37</v>
      </c>
      <c r="G4" s="6" t="s">
        <v>39</v>
      </c>
      <c r="H4" s="6" t="s">
        <v>40</v>
      </c>
      <c r="I4" s="6" t="s">
        <v>38</v>
      </c>
      <c r="J4" s="6" t="s">
        <v>3</v>
      </c>
      <c r="K4" s="6" t="s">
        <v>4</v>
      </c>
      <c r="L4" s="6" t="s">
        <v>5</v>
      </c>
      <c r="M4" s="6" t="s">
        <v>6</v>
      </c>
      <c r="N4" s="6" t="s">
        <v>7</v>
      </c>
      <c r="O4" s="6" t="s">
        <v>8</v>
      </c>
      <c r="P4" s="6" t="s">
        <v>9</v>
      </c>
      <c r="Q4" s="6" t="s">
        <v>10</v>
      </c>
      <c r="R4" s="6" t="s">
        <v>11</v>
      </c>
      <c r="S4" s="6" t="s">
        <v>12</v>
      </c>
      <c r="T4" s="6" t="s">
        <v>13</v>
      </c>
      <c r="U4" s="6" t="s">
        <v>14</v>
      </c>
      <c r="V4" s="6" t="s">
        <v>75</v>
      </c>
      <c r="W4" s="6" t="s">
        <v>15</v>
      </c>
      <c r="X4" s="5" t="s">
        <v>17</v>
      </c>
      <c r="Y4" s="7" t="s">
        <v>32</v>
      </c>
      <c r="Z4" s="34" t="s">
        <v>90</v>
      </c>
      <c r="AA4" s="43" t="s">
        <v>93</v>
      </c>
      <c r="AB4" s="22" t="s">
        <v>35</v>
      </c>
      <c r="AC4" s="22" t="s">
        <v>89</v>
      </c>
      <c r="AD4" s="22" t="s">
        <v>36</v>
      </c>
      <c r="AE4" s="22" t="s">
        <v>88</v>
      </c>
      <c r="AF4" s="22" t="s">
        <v>80</v>
      </c>
    </row>
    <row r="5" spans="1:32" s="10" customFormat="1" ht="15">
      <c r="A5" s="9">
        <v>1</v>
      </c>
      <c r="B5" s="28" t="str">
        <f>IF(Y5="BARDZO DOBRE",IF(X5&gt;=4.75,"TAK",""),IF(Y5="WZOROWE",IF(X5&gt;=4.75,"TAK",""),"-"))</f>
        <v>-</v>
      </c>
      <c r="C5" s="4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1" t="e">
        <f t="shared" ref="X5:X33" si="0">IF(AB5=0,ROUNDDOWN(AVERAGE(D5:W5),2),"nieklasyf.")</f>
        <v>#DIV/0!</v>
      </c>
      <c r="Y5" s="29"/>
      <c r="Z5" s="35" t="str">
        <f>IF(AC5&gt;0,"NIEKLASYFIKOWANY","klasyfikowany")</f>
        <v>klasyfikowany</v>
      </c>
      <c r="AA5" s="24"/>
      <c r="AB5" s="11">
        <f>COUNTIF(D5:W5,"nk")</f>
        <v>0</v>
      </c>
      <c r="AC5" s="11">
        <f>COUNTIF(E5:W5,"nk")</f>
        <v>0</v>
      </c>
      <c r="AD5" s="11">
        <f>COUNTIF(D5:W5,1)</f>
        <v>0</v>
      </c>
      <c r="AE5" s="11">
        <f>COUNTIF(E5:W5,1)</f>
        <v>0</v>
      </c>
      <c r="AF5" s="11">
        <f>COUNTIF(E5:X5,"zw")</f>
        <v>0</v>
      </c>
    </row>
    <row r="6" spans="1:32" s="10" customFormat="1" ht="15">
      <c r="A6" s="9">
        <v>2</v>
      </c>
      <c r="B6" s="28" t="str">
        <f t="shared" ref="B6:B9" si="1">IF(Y6="BARDZO DOBRE",IF(X6&gt;=4.75,"TAK",""),IF(Y6="WZOROWE",IF(X6&gt;=4.75,"TAK",""),"-"))</f>
        <v>-</v>
      </c>
      <c r="C6" s="4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1" t="e">
        <f t="shared" si="0"/>
        <v>#DIV/0!</v>
      </c>
      <c r="Y6" s="29"/>
      <c r="Z6" s="35" t="str">
        <f t="shared" ref="Z6:Z33" si="2">IF(AC6&gt;0,"NIEKLASYFIKOWANY","klasyfikowany")</f>
        <v>klasyfikowany</v>
      </c>
      <c r="AA6" s="24"/>
      <c r="AB6" s="11">
        <f t="shared" ref="AB6:AB33" si="3">COUNTIF(D6:W6,"nk")</f>
        <v>0</v>
      </c>
      <c r="AC6" s="11">
        <f t="shared" ref="AC6:AC33" si="4">COUNTIF(E6:W6,"nk")</f>
        <v>0</v>
      </c>
      <c r="AD6" s="11">
        <f t="shared" ref="AD6:AD33" si="5">COUNTIF(D6:W6,1)</f>
        <v>0</v>
      </c>
      <c r="AE6" s="11">
        <f t="shared" ref="AE6:AE33" si="6">COUNTIF(E6:W6,1)</f>
        <v>0</v>
      </c>
      <c r="AF6" s="11">
        <f t="shared" ref="AF6:AF33" si="7">COUNTIF(E6:X6,"zw")</f>
        <v>0</v>
      </c>
    </row>
    <row r="7" spans="1:32" s="10" customFormat="1" ht="15">
      <c r="A7" s="9">
        <v>3</v>
      </c>
      <c r="B7" s="28" t="str">
        <f t="shared" si="1"/>
        <v>-</v>
      </c>
      <c r="C7" s="4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31" t="e">
        <f t="shared" si="0"/>
        <v>#DIV/0!</v>
      </c>
      <c r="Y7" s="29"/>
      <c r="Z7" s="35" t="str">
        <f t="shared" si="2"/>
        <v>klasyfikowany</v>
      </c>
      <c r="AA7" s="24"/>
      <c r="AB7" s="11">
        <f t="shared" si="3"/>
        <v>0</v>
      </c>
      <c r="AC7" s="11">
        <f t="shared" si="4"/>
        <v>0</v>
      </c>
      <c r="AD7" s="11">
        <f t="shared" si="5"/>
        <v>0</v>
      </c>
      <c r="AE7" s="11">
        <f t="shared" si="6"/>
        <v>0</v>
      </c>
      <c r="AF7" s="11">
        <f t="shared" si="7"/>
        <v>0</v>
      </c>
    </row>
    <row r="8" spans="1:32" s="10" customFormat="1" ht="15">
      <c r="A8" s="9">
        <v>4</v>
      </c>
      <c r="B8" s="28" t="str">
        <f t="shared" si="1"/>
        <v>-</v>
      </c>
      <c r="C8" s="4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31" t="e">
        <f t="shared" si="0"/>
        <v>#DIV/0!</v>
      </c>
      <c r="Y8" s="29"/>
      <c r="Z8" s="35" t="str">
        <f t="shared" si="2"/>
        <v>klasyfikowany</v>
      </c>
      <c r="AA8" s="24"/>
      <c r="AB8" s="11">
        <f t="shared" si="3"/>
        <v>0</v>
      </c>
      <c r="AC8" s="11">
        <f t="shared" si="4"/>
        <v>0</v>
      </c>
      <c r="AD8" s="11">
        <f t="shared" si="5"/>
        <v>0</v>
      </c>
      <c r="AE8" s="11">
        <f t="shared" si="6"/>
        <v>0</v>
      </c>
      <c r="AF8" s="11">
        <f t="shared" si="7"/>
        <v>0</v>
      </c>
    </row>
    <row r="9" spans="1:32" s="10" customFormat="1" ht="15">
      <c r="A9" s="9">
        <v>5</v>
      </c>
      <c r="B9" s="28" t="str">
        <f t="shared" si="1"/>
        <v>-</v>
      </c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1" t="e">
        <f t="shared" si="0"/>
        <v>#DIV/0!</v>
      </c>
      <c r="Y9" s="29"/>
      <c r="Z9" s="35" t="str">
        <f t="shared" si="2"/>
        <v>klasyfikowany</v>
      </c>
      <c r="AA9" s="24"/>
      <c r="AB9" s="11">
        <f t="shared" si="3"/>
        <v>0</v>
      </c>
      <c r="AC9" s="11">
        <f t="shared" si="4"/>
        <v>0</v>
      </c>
      <c r="AD9" s="11">
        <f t="shared" si="5"/>
        <v>0</v>
      </c>
      <c r="AE9" s="11">
        <f t="shared" si="6"/>
        <v>0</v>
      </c>
      <c r="AF9" s="11">
        <f t="shared" si="7"/>
        <v>0</v>
      </c>
    </row>
    <row r="10" spans="1:32" s="10" customFormat="1" ht="15">
      <c r="A10" s="9">
        <v>6</v>
      </c>
      <c r="B10" s="28" t="str">
        <f t="shared" ref="B10:B33" si="8">IF(Y10="BARDZO DOBRE",IF(X10&gt;=4.75,"TAK",""),IF(Y10="WZOROWE",IF(X10&gt;=4.75,"TAK",""),"-"))</f>
        <v>-</v>
      </c>
      <c r="C10" s="4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1" t="e">
        <f t="shared" si="0"/>
        <v>#DIV/0!</v>
      </c>
      <c r="Y10" s="29"/>
      <c r="Z10" s="35" t="str">
        <f t="shared" si="2"/>
        <v>klasyfikowany</v>
      </c>
      <c r="AA10" s="24"/>
      <c r="AB10" s="11">
        <f t="shared" si="3"/>
        <v>0</v>
      </c>
      <c r="AC10" s="11">
        <f t="shared" si="4"/>
        <v>0</v>
      </c>
      <c r="AD10" s="11">
        <f t="shared" si="5"/>
        <v>0</v>
      </c>
      <c r="AE10" s="11">
        <f t="shared" si="6"/>
        <v>0</v>
      </c>
      <c r="AF10" s="11">
        <f t="shared" si="7"/>
        <v>0</v>
      </c>
    </row>
    <row r="11" spans="1:32" s="10" customFormat="1" ht="15">
      <c r="A11" s="9">
        <v>7</v>
      </c>
      <c r="B11" s="28" t="str">
        <f t="shared" si="8"/>
        <v>-</v>
      </c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1" t="e">
        <f t="shared" si="0"/>
        <v>#DIV/0!</v>
      </c>
      <c r="Y11" s="29"/>
      <c r="Z11" s="35" t="str">
        <f t="shared" si="2"/>
        <v>klasyfikowany</v>
      </c>
      <c r="AA11" s="24"/>
      <c r="AB11" s="11">
        <f t="shared" si="3"/>
        <v>0</v>
      </c>
      <c r="AC11" s="11">
        <f t="shared" si="4"/>
        <v>0</v>
      </c>
      <c r="AD11" s="11">
        <f t="shared" si="5"/>
        <v>0</v>
      </c>
      <c r="AE11" s="11">
        <f t="shared" si="6"/>
        <v>0</v>
      </c>
      <c r="AF11" s="11">
        <f t="shared" si="7"/>
        <v>0</v>
      </c>
    </row>
    <row r="12" spans="1:32" s="10" customFormat="1" ht="15">
      <c r="A12" s="9">
        <v>8</v>
      </c>
      <c r="B12" s="28" t="str">
        <f t="shared" si="8"/>
        <v>-</v>
      </c>
      <c r="C12" s="4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1" t="e">
        <f t="shared" si="0"/>
        <v>#DIV/0!</v>
      </c>
      <c r="Y12" s="29"/>
      <c r="Z12" s="35" t="str">
        <f t="shared" si="2"/>
        <v>klasyfikowany</v>
      </c>
      <c r="AA12" s="24"/>
      <c r="AB12" s="11">
        <f t="shared" si="3"/>
        <v>0</v>
      </c>
      <c r="AC12" s="11">
        <f t="shared" si="4"/>
        <v>0</v>
      </c>
      <c r="AD12" s="11">
        <f t="shared" si="5"/>
        <v>0</v>
      </c>
      <c r="AE12" s="11">
        <f t="shared" si="6"/>
        <v>0</v>
      </c>
      <c r="AF12" s="11">
        <f t="shared" si="7"/>
        <v>0</v>
      </c>
    </row>
    <row r="13" spans="1:32" s="10" customFormat="1" ht="15">
      <c r="A13" s="9">
        <v>9</v>
      </c>
      <c r="B13" s="28" t="str">
        <f t="shared" si="8"/>
        <v>-</v>
      </c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31" t="e">
        <f t="shared" si="0"/>
        <v>#DIV/0!</v>
      </c>
      <c r="Y13" s="29"/>
      <c r="Z13" s="35" t="str">
        <f t="shared" si="2"/>
        <v>klasyfikowany</v>
      </c>
      <c r="AA13" s="24"/>
      <c r="AB13" s="11">
        <f t="shared" si="3"/>
        <v>0</v>
      </c>
      <c r="AC13" s="11">
        <f t="shared" si="4"/>
        <v>0</v>
      </c>
      <c r="AD13" s="11">
        <f t="shared" si="5"/>
        <v>0</v>
      </c>
      <c r="AE13" s="11">
        <f t="shared" si="6"/>
        <v>0</v>
      </c>
      <c r="AF13" s="11">
        <f t="shared" si="7"/>
        <v>0</v>
      </c>
    </row>
    <row r="14" spans="1:32" s="10" customFormat="1" ht="15">
      <c r="A14" s="9">
        <v>10</v>
      </c>
      <c r="B14" s="28" t="str">
        <f t="shared" si="8"/>
        <v>-</v>
      </c>
      <c r="C14" s="4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31" t="e">
        <f t="shared" si="0"/>
        <v>#DIV/0!</v>
      </c>
      <c r="Y14" s="29"/>
      <c r="Z14" s="35" t="str">
        <f t="shared" si="2"/>
        <v>klasyfikowany</v>
      </c>
      <c r="AA14" s="24"/>
      <c r="AB14" s="11">
        <f t="shared" si="3"/>
        <v>0</v>
      </c>
      <c r="AC14" s="11">
        <f t="shared" si="4"/>
        <v>0</v>
      </c>
      <c r="AD14" s="11">
        <f t="shared" si="5"/>
        <v>0</v>
      </c>
      <c r="AE14" s="11">
        <f t="shared" si="6"/>
        <v>0</v>
      </c>
      <c r="AF14" s="11">
        <f t="shared" si="7"/>
        <v>0</v>
      </c>
    </row>
    <row r="15" spans="1:32" s="10" customFormat="1" ht="15">
      <c r="A15" s="9">
        <v>11</v>
      </c>
      <c r="B15" s="28" t="str">
        <f t="shared" si="8"/>
        <v>-</v>
      </c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1" t="e">
        <f t="shared" si="0"/>
        <v>#DIV/0!</v>
      </c>
      <c r="Y15" s="29"/>
      <c r="Z15" s="35" t="str">
        <f t="shared" si="2"/>
        <v>klasyfikowany</v>
      </c>
      <c r="AA15" s="24"/>
      <c r="AB15" s="11">
        <f t="shared" si="3"/>
        <v>0</v>
      </c>
      <c r="AC15" s="11">
        <f t="shared" si="4"/>
        <v>0</v>
      </c>
      <c r="AD15" s="11">
        <f t="shared" si="5"/>
        <v>0</v>
      </c>
      <c r="AE15" s="11">
        <f t="shared" si="6"/>
        <v>0</v>
      </c>
      <c r="AF15" s="11">
        <f t="shared" si="7"/>
        <v>0</v>
      </c>
    </row>
    <row r="16" spans="1:32" s="10" customFormat="1" ht="15">
      <c r="A16" s="9">
        <v>12</v>
      </c>
      <c r="B16" s="28" t="str">
        <f t="shared" si="8"/>
        <v>-</v>
      </c>
      <c r="C16" s="4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31" t="e">
        <f t="shared" si="0"/>
        <v>#DIV/0!</v>
      </c>
      <c r="Y16" s="29"/>
      <c r="Z16" s="35" t="str">
        <f t="shared" si="2"/>
        <v>klasyfikowany</v>
      </c>
      <c r="AA16" s="24"/>
      <c r="AB16" s="11">
        <f t="shared" si="3"/>
        <v>0</v>
      </c>
      <c r="AC16" s="11">
        <f t="shared" si="4"/>
        <v>0</v>
      </c>
      <c r="AD16" s="11">
        <f t="shared" si="5"/>
        <v>0</v>
      </c>
      <c r="AE16" s="11">
        <f t="shared" si="6"/>
        <v>0</v>
      </c>
      <c r="AF16" s="11">
        <f t="shared" si="7"/>
        <v>0</v>
      </c>
    </row>
    <row r="17" spans="1:32" s="10" customFormat="1" ht="15">
      <c r="A17" s="9">
        <v>13</v>
      </c>
      <c r="B17" s="28" t="str">
        <f t="shared" si="8"/>
        <v>-</v>
      </c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31" t="e">
        <f t="shared" si="0"/>
        <v>#DIV/0!</v>
      </c>
      <c r="Y17" s="29"/>
      <c r="Z17" s="35" t="str">
        <f t="shared" si="2"/>
        <v>klasyfikowany</v>
      </c>
      <c r="AA17" s="24"/>
      <c r="AB17" s="11">
        <f t="shared" si="3"/>
        <v>0</v>
      </c>
      <c r="AC17" s="11">
        <f t="shared" si="4"/>
        <v>0</v>
      </c>
      <c r="AD17" s="11">
        <f t="shared" si="5"/>
        <v>0</v>
      </c>
      <c r="AE17" s="11">
        <f t="shared" si="6"/>
        <v>0</v>
      </c>
      <c r="AF17" s="11">
        <f t="shared" si="7"/>
        <v>0</v>
      </c>
    </row>
    <row r="18" spans="1:32" s="10" customFormat="1" ht="15">
      <c r="A18" s="9">
        <v>14</v>
      </c>
      <c r="B18" s="28" t="str">
        <f t="shared" si="8"/>
        <v>-</v>
      </c>
      <c r="C18" s="4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1" t="e">
        <f t="shared" si="0"/>
        <v>#DIV/0!</v>
      </c>
      <c r="Y18" s="29"/>
      <c r="Z18" s="35" t="str">
        <f t="shared" si="2"/>
        <v>klasyfikowany</v>
      </c>
      <c r="AA18" s="24"/>
      <c r="AB18" s="11">
        <f t="shared" si="3"/>
        <v>0</v>
      </c>
      <c r="AC18" s="11">
        <f t="shared" si="4"/>
        <v>0</v>
      </c>
      <c r="AD18" s="11">
        <f t="shared" si="5"/>
        <v>0</v>
      </c>
      <c r="AE18" s="11">
        <f t="shared" si="6"/>
        <v>0</v>
      </c>
      <c r="AF18" s="11">
        <f t="shared" si="7"/>
        <v>0</v>
      </c>
    </row>
    <row r="19" spans="1:32" s="10" customFormat="1" ht="15">
      <c r="A19" s="9">
        <v>15</v>
      </c>
      <c r="B19" s="28" t="str">
        <f t="shared" si="8"/>
        <v>-</v>
      </c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1" t="e">
        <f t="shared" si="0"/>
        <v>#DIV/0!</v>
      </c>
      <c r="Y19" s="29"/>
      <c r="Z19" s="35" t="str">
        <f t="shared" si="2"/>
        <v>klasyfikowany</v>
      </c>
      <c r="AA19" s="24"/>
      <c r="AB19" s="11">
        <f t="shared" si="3"/>
        <v>0</v>
      </c>
      <c r="AC19" s="11">
        <f t="shared" si="4"/>
        <v>0</v>
      </c>
      <c r="AD19" s="11">
        <f t="shared" si="5"/>
        <v>0</v>
      </c>
      <c r="AE19" s="11">
        <f t="shared" si="6"/>
        <v>0</v>
      </c>
      <c r="AF19" s="11">
        <f t="shared" si="7"/>
        <v>0</v>
      </c>
    </row>
    <row r="20" spans="1:32" s="10" customFormat="1" ht="15">
      <c r="A20" s="9">
        <v>16</v>
      </c>
      <c r="B20" s="28" t="str">
        <f t="shared" si="8"/>
        <v>-</v>
      </c>
      <c r="C20" s="4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1" t="e">
        <f t="shared" si="0"/>
        <v>#DIV/0!</v>
      </c>
      <c r="Y20" s="29"/>
      <c r="Z20" s="35" t="str">
        <f t="shared" si="2"/>
        <v>klasyfikowany</v>
      </c>
      <c r="AA20" s="24"/>
      <c r="AB20" s="11">
        <f t="shared" si="3"/>
        <v>0</v>
      </c>
      <c r="AC20" s="11">
        <f t="shared" si="4"/>
        <v>0</v>
      </c>
      <c r="AD20" s="11">
        <f t="shared" si="5"/>
        <v>0</v>
      </c>
      <c r="AE20" s="11">
        <f t="shared" si="6"/>
        <v>0</v>
      </c>
      <c r="AF20" s="11">
        <f t="shared" si="7"/>
        <v>0</v>
      </c>
    </row>
    <row r="21" spans="1:32" s="10" customFormat="1" ht="15">
      <c r="A21" s="9">
        <v>17</v>
      </c>
      <c r="B21" s="28" t="str">
        <f t="shared" si="8"/>
        <v>-</v>
      </c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1" t="e">
        <f t="shared" si="0"/>
        <v>#DIV/0!</v>
      </c>
      <c r="Y21" s="29"/>
      <c r="Z21" s="35" t="str">
        <f t="shared" si="2"/>
        <v>klasyfikowany</v>
      </c>
      <c r="AA21" s="24"/>
      <c r="AB21" s="11">
        <f t="shared" si="3"/>
        <v>0</v>
      </c>
      <c r="AC21" s="11">
        <f t="shared" si="4"/>
        <v>0</v>
      </c>
      <c r="AD21" s="11">
        <f t="shared" si="5"/>
        <v>0</v>
      </c>
      <c r="AE21" s="11">
        <f t="shared" si="6"/>
        <v>0</v>
      </c>
      <c r="AF21" s="11">
        <f t="shared" si="7"/>
        <v>0</v>
      </c>
    </row>
    <row r="22" spans="1:32" s="10" customFormat="1" ht="15">
      <c r="A22" s="9">
        <v>18</v>
      </c>
      <c r="B22" s="28" t="str">
        <f t="shared" si="8"/>
        <v>-</v>
      </c>
      <c r="C22" s="4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1" t="e">
        <f t="shared" si="0"/>
        <v>#DIV/0!</v>
      </c>
      <c r="Y22" s="29"/>
      <c r="Z22" s="35" t="str">
        <f t="shared" si="2"/>
        <v>klasyfikowany</v>
      </c>
      <c r="AA22" s="24"/>
      <c r="AB22" s="11">
        <f t="shared" si="3"/>
        <v>0</v>
      </c>
      <c r="AC22" s="11">
        <f t="shared" si="4"/>
        <v>0</v>
      </c>
      <c r="AD22" s="11">
        <f t="shared" si="5"/>
        <v>0</v>
      </c>
      <c r="AE22" s="11">
        <f t="shared" si="6"/>
        <v>0</v>
      </c>
      <c r="AF22" s="11">
        <f t="shared" si="7"/>
        <v>0</v>
      </c>
    </row>
    <row r="23" spans="1:32" s="10" customFormat="1" ht="15">
      <c r="A23" s="9">
        <v>19</v>
      </c>
      <c r="B23" s="28" t="str">
        <f t="shared" si="8"/>
        <v>-</v>
      </c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1" t="e">
        <f t="shared" si="0"/>
        <v>#DIV/0!</v>
      </c>
      <c r="Y23" s="29"/>
      <c r="Z23" s="35" t="str">
        <f t="shared" si="2"/>
        <v>klasyfikowany</v>
      </c>
      <c r="AA23" s="24"/>
      <c r="AB23" s="11">
        <f t="shared" si="3"/>
        <v>0</v>
      </c>
      <c r="AC23" s="11">
        <f t="shared" si="4"/>
        <v>0</v>
      </c>
      <c r="AD23" s="11">
        <f t="shared" si="5"/>
        <v>0</v>
      </c>
      <c r="AE23" s="11">
        <f t="shared" si="6"/>
        <v>0</v>
      </c>
      <c r="AF23" s="11">
        <f t="shared" si="7"/>
        <v>0</v>
      </c>
    </row>
    <row r="24" spans="1:32" s="10" customFormat="1" ht="15">
      <c r="A24" s="9">
        <v>20</v>
      </c>
      <c r="B24" s="28" t="str">
        <f t="shared" si="8"/>
        <v>-</v>
      </c>
      <c r="C24" s="4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1" t="e">
        <f t="shared" si="0"/>
        <v>#DIV/0!</v>
      </c>
      <c r="Y24" s="29"/>
      <c r="Z24" s="35" t="str">
        <f t="shared" si="2"/>
        <v>klasyfikowany</v>
      </c>
      <c r="AA24" s="24"/>
      <c r="AB24" s="11">
        <f t="shared" si="3"/>
        <v>0</v>
      </c>
      <c r="AC24" s="11">
        <f t="shared" si="4"/>
        <v>0</v>
      </c>
      <c r="AD24" s="11">
        <f t="shared" si="5"/>
        <v>0</v>
      </c>
      <c r="AE24" s="11">
        <f t="shared" si="6"/>
        <v>0</v>
      </c>
      <c r="AF24" s="11">
        <f t="shared" si="7"/>
        <v>0</v>
      </c>
    </row>
    <row r="25" spans="1:32" s="10" customFormat="1" ht="15">
      <c r="A25" s="9">
        <v>21</v>
      </c>
      <c r="B25" s="28" t="str">
        <f t="shared" si="8"/>
        <v>-</v>
      </c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1" t="e">
        <f t="shared" si="0"/>
        <v>#DIV/0!</v>
      </c>
      <c r="Y25" s="29"/>
      <c r="Z25" s="35" t="str">
        <f t="shared" si="2"/>
        <v>klasyfikowany</v>
      </c>
      <c r="AA25" s="24"/>
      <c r="AB25" s="11">
        <f t="shared" si="3"/>
        <v>0</v>
      </c>
      <c r="AC25" s="11">
        <f t="shared" si="4"/>
        <v>0</v>
      </c>
      <c r="AD25" s="11">
        <f t="shared" si="5"/>
        <v>0</v>
      </c>
      <c r="AE25" s="11">
        <f t="shared" si="6"/>
        <v>0</v>
      </c>
      <c r="AF25" s="11">
        <f t="shared" si="7"/>
        <v>0</v>
      </c>
    </row>
    <row r="26" spans="1:32" s="10" customFormat="1" ht="15">
      <c r="A26" s="9">
        <v>22</v>
      </c>
      <c r="B26" s="28" t="str">
        <f t="shared" si="8"/>
        <v>-</v>
      </c>
      <c r="C26" s="4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1" t="e">
        <f t="shared" si="0"/>
        <v>#DIV/0!</v>
      </c>
      <c r="Y26" s="29"/>
      <c r="Z26" s="35" t="str">
        <f t="shared" si="2"/>
        <v>klasyfikowany</v>
      </c>
      <c r="AA26" s="24"/>
      <c r="AB26" s="11">
        <f t="shared" si="3"/>
        <v>0</v>
      </c>
      <c r="AC26" s="11">
        <f t="shared" si="4"/>
        <v>0</v>
      </c>
      <c r="AD26" s="11">
        <f t="shared" si="5"/>
        <v>0</v>
      </c>
      <c r="AE26" s="11">
        <f t="shared" si="6"/>
        <v>0</v>
      </c>
      <c r="AF26" s="11">
        <f t="shared" si="7"/>
        <v>0</v>
      </c>
    </row>
    <row r="27" spans="1:32" s="10" customFormat="1" ht="15">
      <c r="A27" s="9">
        <v>23</v>
      </c>
      <c r="B27" s="28" t="str">
        <f t="shared" si="8"/>
        <v>-</v>
      </c>
      <c r="C27" s="4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1" t="e">
        <f t="shared" si="0"/>
        <v>#DIV/0!</v>
      </c>
      <c r="Y27" s="29"/>
      <c r="Z27" s="35" t="str">
        <f t="shared" si="2"/>
        <v>klasyfikowany</v>
      </c>
      <c r="AA27" s="24"/>
      <c r="AB27" s="11">
        <f t="shared" si="3"/>
        <v>0</v>
      </c>
      <c r="AC27" s="11">
        <f t="shared" si="4"/>
        <v>0</v>
      </c>
      <c r="AD27" s="11">
        <f t="shared" si="5"/>
        <v>0</v>
      </c>
      <c r="AE27" s="11">
        <f t="shared" si="6"/>
        <v>0</v>
      </c>
      <c r="AF27" s="11">
        <f t="shared" si="7"/>
        <v>0</v>
      </c>
    </row>
    <row r="28" spans="1:32" s="10" customFormat="1" ht="15">
      <c r="A28" s="9">
        <v>24</v>
      </c>
      <c r="B28" s="28" t="str">
        <f t="shared" si="8"/>
        <v>-</v>
      </c>
      <c r="C28" s="4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1" t="e">
        <f t="shared" si="0"/>
        <v>#DIV/0!</v>
      </c>
      <c r="Y28" s="29"/>
      <c r="Z28" s="35" t="str">
        <f t="shared" si="2"/>
        <v>klasyfikowany</v>
      </c>
      <c r="AA28" s="24"/>
      <c r="AB28" s="11">
        <f t="shared" si="3"/>
        <v>0</v>
      </c>
      <c r="AC28" s="11">
        <f t="shared" si="4"/>
        <v>0</v>
      </c>
      <c r="AD28" s="11">
        <f t="shared" si="5"/>
        <v>0</v>
      </c>
      <c r="AE28" s="11">
        <f t="shared" si="6"/>
        <v>0</v>
      </c>
      <c r="AF28" s="11">
        <f t="shared" si="7"/>
        <v>0</v>
      </c>
    </row>
    <row r="29" spans="1:32" s="10" customFormat="1" ht="15">
      <c r="A29" s="9">
        <v>25</v>
      </c>
      <c r="B29" s="28" t="str">
        <f t="shared" si="8"/>
        <v>-</v>
      </c>
      <c r="C29" s="4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1" t="e">
        <f t="shared" si="0"/>
        <v>#DIV/0!</v>
      </c>
      <c r="Y29" s="29"/>
      <c r="Z29" s="35" t="str">
        <f t="shared" si="2"/>
        <v>klasyfikowany</v>
      </c>
      <c r="AA29" s="24"/>
      <c r="AB29" s="11">
        <f t="shared" si="3"/>
        <v>0</v>
      </c>
      <c r="AC29" s="11">
        <f t="shared" si="4"/>
        <v>0</v>
      </c>
      <c r="AD29" s="11">
        <f t="shared" si="5"/>
        <v>0</v>
      </c>
      <c r="AE29" s="11">
        <f t="shared" si="6"/>
        <v>0</v>
      </c>
      <c r="AF29" s="11">
        <f t="shared" si="7"/>
        <v>0</v>
      </c>
    </row>
    <row r="30" spans="1:32" s="10" customFormat="1" ht="15">
      <c r="A30" s="9">
        <v>26</v>
      </c>
      <c r="B30" s="28" t="str">
        <f t="shared" si="8"/>
        <v>-</v>
      </c>
      <c r="C30" s="4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1" t="e">
        <f t="shared" si="0"/>
        <v>#DIV/0!</v>
      </c>
      <c r="Y30" s="29"/>
      <c r="Z30" s="35" t="str">
        <f t="shared" si="2"/>
        <v>klasyfikowany</v>
      </c>
      <c r="AA30" s="24"/>
      <c r="AB30" s="11">
        <f t="shared" si="3"/>
        <v>0</v>
      </c>
      <c r="AC30" s="11">
        <f t="shared" si="4"/>
        <v>0</v>
      </c>
      <c r="AD30" s="11">
        <f t="shared" si="5"/>
        <v>0</v>
      </c>
      <c r="AE30" s="11">
        <f t="shared" si="6"/>
        <v>0</v>
      </c>
      <c r="AF30" s="11">
        <f t="shared" si="7"/>
        <v>0</v>
      </c>
    </row>
    <row r="31" spans="1:32" s="10" customFormat="1" ht="15">
      <c r="A31" s="9">
        <v>27</v>
      </c>
      <c r="B31" s="28" t="str">
        <f t="shared" si="8"/>
        <v>-</v>
      </c>
      <c r="C31" s="4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1" t="e">
        <f t="shared" si="0"/>
        <v>#DIV/0!</v>
      </c>
      <c r="Y31" s="29"/>
      <c r="Z31" s="35" t="str">
        <f t="shared" si="2"/>
        <v>klasyfikowany</v>
      </c>
      <c r="AA31" s="24"/>
      <c r="AB31" s="11">
        <f t="shared" si="3"/>
        <v>0</v>
      </c>
      <c r="AC31" s="11">
        <f t="shared" si="4"/>
        <v>0</v>
      </c>
      <c r="AD31" s="11">
        <f t="shared" si="5"/>
        <v>0</v>
      </c>
      <c r="AE31" s="11">
        <f t="shared" si="6"/>
        <v>0</v>
      </c>
      <c r="AF31" s="11">
        <f t="shared" si="7"/>
        <v>0</v>
      </c>
    </row>
    <row r="32" spans="1:32" s="10" customFormat="1" ht="15">
      <c r="A32" s="9">
        <v>28</v>
      </c>
      <c r="B32" s="28" t="str">
        <f t="shared" si="8"/>
        <v>-</v>
      </c>
      <c r="C32" s="4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1" t="e">
        <f t="shared" si="0"/>
        <v>#DIV/0!</v>
      </c>
      <c r="Y32" s="29"/>
      <c r="Z32" s="35" t="str">
        <f t="shared" si="2"/>
        <v>klasyfikowany</v>
      </c>
      <c r="AA32" s="24"/>
      <c r="AB32" s="11">
        <f t="shared" si="3"/>
        <v>0</v>
      </c>
      <c r="AC32" s="11">
        <f t="shared" si="4"/>
        <v>0</v>
      </c>
      <c r="AD32" s="11">
        <f t="shared" si="5"/>
        <v>0</v>
      </c>
      <c r="AE32" s="11">
        <f t="shared" si="6"/>
        <v>0</v>
      </c>
      <c r="AF32" s="11">
        <f t="shared" si="7"/>
        <v>0</v>
      </c>
    </row>
    <row r="33" spans="1:32" s="10" customFormat="1" ht="15">
      <c r="A33" s="9">
        <v>29</v>
      </c>
      <c r="B33" s="28" t="str">
        <f t="shared" si="8"/>
        <v>-</v>
      </c>
      <c r="C33" s="4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1" t="e">
        <f t="shared" si="0"/>
        <v>#DIV/0!</v>
      </c>
      <c r="Y33" s="29"/>
      <c r="Z33" s="35" t="str">
        <f t="shared" si="2"/>
        <v>klasyfikowany</v>
      </c>
      <c r="AA33" s="24"/>
      <c r="AB33" s="11">
        <f t="shared" si="3"/>
        <v>0</v>
      </c>
      <c r="AC33" s="11">
        <f t="shared" si="4"/>
        <v>0</v>
      </c>
      <c r="AD33" s="11">
        <f t="shared" si="5"/>
        <v>0</v>
      </c>
      <c r="AE33" s="11">
        <f t="shared" si="6"/>
        <v>0</v>
      </c>
      <c r="AF33" s="11">
        <f t="shared" si="7"/>
        <v>0</v>
      </c>
    </row>
    <row r="34" spans="1:32" s="10" customFormat="1" ht="12">
      <c r="B34" s="25">
        <f>COUNTIF(B5:B33,"TAK")</f>
        <v>0</v>
      </c>
      <c r="C34" s="25" t="s">
        <v>83</v>
      </c>
      <c r="D34" s="35" t="e">
        <f>ROUNDDOWN(AVERAGE(D5:D33),2)</f>
        <v>#DIV/0!</v>
      </c>
      <c r="E34" s="35" t="e">
        <f t="shared" ref="E34:W34" si="9">ROUNDDOWN(AVERAGE(E5:E33),2)</f>
        <v>#DIV/0!</v>
      </c>
      <c r="F34" s="35" t="e">
        <f>ROUNDDOWN(AVERAGE(F5:F33),2)</f>
        <v>#DIV/0!</v>
      </c>
      <c r="G34" s="35" t="e">
        <f>ROUNDDOWN(AVERAGE(G5:G33),2)</f>
        <v>#DIV/0!</v>
      </c>
      <c r="H34" s="35" t="e">
        <f t="shared" si="9"/>
        <v>#DIV/0!</v>
      </c>
      <c r="I34" s="35" t="e">
        <f t="shared" si="9"/>
        <v>#DIV/0!</v>
      </c>
      <c r="J34" s="35" t="e">
        <f t="shared" si="9"/>
        <v>#DIV/0!</v>
      </c>
      <c r="K34" s="35" t="e">
        <f t="shared" si="9"/>
        <v>#DIV/0!</v>
      </c>
      <c r="L34" s="35" t="e">
        <f t="shared" si="9"/>
        <v>#DIV/0!</v>
      </c>
      <c r="M34" s="35" t="e">
        <f t="shared" si="9"/>
        <v>#DIV/0!</v>
      </c>
      <c r="N34" s="35" t="e">
        <f t="shared" si="9"/>
        <v>#DIV/0!</v>
      </c>
      <c r="O34" s="35" t="e">
        <f t="shared" si="9"/>
        <v>#DIV/0!</v>
      </c>
      <c r="P34" s="35" t="e">
        <f t="shared" si="9"/>
        <v>#DIV/0!</v>
      </c>
      <c r="Q34" s="35" t="e">
        <f t="shared" si="9"/>
        <v>#DIV/0!</v>
      </c>
      <c r="R34" s="35" t="e">
        <f t="shared" si="9"/>
        <v>#DIV/0!</v>
      </c>
      <c r="S34" s="35" t="e">
        <f t="shared" si="9"/>
        <v>#DIV/0!</v>
      </c>
      <c r="T34" s="35" t="e">
        <f t="shared" si="9"/>
        <v>#DIV/0!</v>
      </c>
      <c r="U34" s="35" t="e">
        <f t="shared" si="9"/>
        <v>#DIV/0!</v>
      </c>
      <c r="V34" s="35" t="e">
        <f t="shared" si="9"/>
        <v>#DIV/0!</v>
      </c>
      <c r="W34" s="35" t="e">
        <f t="shared" si="9"/>
        <v>#DIV/0!</v>
      </c>
      <c r="X34" s="12"/>
      <c r="AA34" s="11">
        <f>COUNTIF(AA5:AA33,"tak")</f>
        <v>0</v>
      </c>
      <c r="AB34" s="13"/>
      <c r="AC34" s="13"/>
      <c r="AD34" s="13"/>
      <c r="AE34" s="13"/>
    </row>
    <row r="35" spans="1:32" ht="8.4499999999999993" customHeight="1"/>
    <row r="36" spans="1:32" ht="10.9" customHeight="1">
      <c r="C36" s="14" t="s">
        <v>20</v>
      </c>
      <c r="D36" s="57" t="e">
        <f>ROUNDDOWN(AVERAGE(D5:W33),2)</f>
        <v>#DIV/0!</v>
      </c>
      <c r="E36" s="57"/>
      <c r="K36" s="58" t="s">
        <v>47</v>
      </c>
      <c r="L36" s="11" t="s">
        <v>19</v>
      </c>
      <c r="M36" s="26" t="s">
        <v>21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9" t="s">
        <v>56</v>
      </c>
      <c r="Z36" s="32"/>
    </row>
    <row r="37" spans="1:32" ht="10.9" customHeight="1">
      <c r="C37" s="15" t="s">
        <v>41</v>
      </c>
      <c r="D37" s="16">
        <f>COUNTIF(Y5:Y33,"wzorowe")</f>
        <v>0</v>
      </c>
      <c r="K37" s="58"/>
      <c r="L37" s="11" t="s">
        <v>18</v>
      </c>
      <c r="M37" s="26" t="s">
        <v>48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20" t="s">
        <v>31</v>
      </c>
      <c r="Z37" s="20" t="s">
        <v>31</v>
      </c>
    </row>
    <row r="38" spans="1:32" ht="10.9" customHeight="1">
      <c r="C38" s="15" t="s">
        <v>42</v>
      </c>
      <c r="D38" s="16">
        <f>COUNTIF(Y5:Y33,"bardzo dobre")</f>
        <v>0</v>
      </c>
      <c r="K38" s="58"/>
      <c r="L38" s="11" t="s">
        <v>22</v>
      </c>
      <c r="M38" s="26" t="s">
        <v>33</v>
      </c>
      <c r="N38" s="17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20" t="s">
        <v>51</v>
      </c>
      <c r="Z38" s="20" t="s">
        <v>51</v>
      </c>
    </row>
    <row r="39" spans="1:32" ht="10.9" customHeight="1">
      <c r="C39" s="15" t="s">
        <v>43</v>
      </c>
      <c r="D39" s="16">
        <f>COUNTIF(Y5:Y33,"dobre")</f>
        <v>0</v>
      </c>
      <c r="K39" s="58"/>
      <c r="L39" s="11" t="s">
        <v>23</v>
      </c>
      <c r="M39" s="26" t="s">
        <v>85</v>
      </c>
      <c r="N39" s="17"/>
      <c r="O39" s="17"/>
      <c r="P39" s="18"/>
      <c r="Q39" s="18"/>
      <c r="R39" s="18"/>
      <c r="S39" s="18"/>
      <c r="T39" s="18"/>
      <c r="U39" s="18"/>
      <c r="V39" s="18"/>
      <c r="W39" s="18"/>
      <c r="X39" s="18"/>
      <c r="Y39" s="20" t="s">
        <v>52</v>
      </c>
      <c r="Z39" s="20" t="s">
        <v>52</v>
      </c>
    </row>
    <row r="40" spans="1:32" ht="10.9" customHeight="1">
      <c r="C40" s="15" t="s">
        <v>44</v>
      </c>
      <c r="D40" s="16">
        <f>COUNTIF(Y5:Y33,"poprawne")</f>
        <v>0</v>
      </c>
      <c r="P40" s="10"/>
      <c r="Q40" s="10"/>
      <c r="R40" s="10"/>
      <c r="S40" s="10"/>
      <c r="Y40" s="20" t="s">
        <v>53</v>
      </c>
      <c r="Z40" s="20" t="s">
        <v>53</v>
      </c>
    </row>
    <row r="41" spans="1:32" ht="12.6" customHeight="1">
      <c r="C41" s="15" t="s">
        <v>45</v>
      </c>
      <c r="D41" s="16">
        <f>COUNTIF(Y5:Y33,"nieodpowiednie")</f>
        <v>0</v>
      </c>
      <c r="G41" s="49" t="s">
        <v>34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37">
        <f>COUNTIF(AD5:AD33,"&lt;&gt;0")</f>
        <v>0</v>
      </c>
      <c r="Y41" s="20" t="s">
        <v>54</v>
      </c>
      <c r="Z41" s="20" t="s">
        <v>54</v>
      </c>
    </row>
    <row r="42" spans="1:32" ht="13.9" customHeight="1">
      <c r="C42" s="15" t="s">
        <v>46</v>
      </c>
      <c r="D42" s="16">
        <f>COUNTIF(Y5:Y33,"naganne")</f>
        <v>0</v>
      </c>
      <c r="F42" s="36"/>
      <c r="G42" s="50" t="s">
        <v>78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37">
        <f>COUNTIF(AF5:AF33,"&lt;&gt;0")</f>
        <v>0</v>
      </c>
      <c r="Y42" s="20" t="s">
        <v>55</v>
      </c>
      <c r="Z42" s="20" t="s">
        <v>55</v>
      </c>
    </row>
    <row r="43" spans="1:32" ht="12.6" customHeight="1">
      <c r="C43" s="15" t="s">
        <v>49</v>
      </c>
      <c r="D43" s="16">
        <f>COUNTIF(Y6:Y33,"nieklasyfikowane")</f>
        <v>0</v>
      </c>
      <c r="F43" s="51" t="s">
        <v>81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37">
        <v>0</v>
      </c>
      <c r="Y43" s="20" t="s">
        <v>50</v>
      </c>
      <c r="Z43" s="33"/>
    </row>
    <row r="45" spans="1:32">
      <c r="C45" s="15"/>
    </row>
    <row r="49" spans="16:16">
      <c r="P49" s="30"/>
    </row>
  </sheetData>
  <mergeCells count="13">
    <mergeCell ref="G41:T41"/>
    <mergeCell ref="G42:T42"/>
    <mergeCell ref="F43:T43"/>
    <mergeCell ref="V1:X1"/>
    <mergeCell ref="D2:H2"/>
    <mergeCell ref="I2:O2"/>
    <mergeCell ref="D3:I3"/>
    <mergeCell ref="J3:M3"/>
    <mergeCell ref="V3:W3"/>
    <mergeCell ref="D36:E36"/>
    <mergeCell ref="K36:K39"/>
    <mergeCell ref="P2:T2"/>
    <mergeCell ref="U2:W2"/>
  </mergeCells>
  <dataValidations count="1">
    <dataValidation type="list" allowBlank="1" showInputMessage="1" showErrorMessage="1" sqref="Y5:Y33">
      <formula1>$Z$36:$Z$42</formula1>
    </dataValidation>
  </dataValidations>
  <pageMargins left="0" right="0" top="0" bottom="0" header="0" footer="0"/>
  <pageSetup paperSize="9" scale="90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klasyfikacja roczna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</dc:creator>
  <cp:lastModifiedBy>SP1</cp:lastModifiedBy>
  <cp:lastPrinted>2019-01-02T13:43:48Z</cp:lastPrinted>
  <dcterms:created xsi:type="dcterms:W3CDTF">2014-01-24T08:38:19Z</dcterms:created>
  <dcterms:modified xsi:type="dcterms:W3CDTF">2019-01-02T13:44:15Z</dcterms:modified>
</cp:coreProperties>
</file>